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ошторис 2023.05" sheetId="1" r:id="rId4"/>
    <sheet state="visible" name="Розрахунки 2023.05" sheetId="2" r:id="rId5"/>
  </sheets>
  <definedNames/>
  <calcPr/>
</workbook>
</file>

<file path=xl/sharedStrings.xml><?xml version="1.0" encoding="utf-8"?>
<sst xmlns="http://schemas.openxmlformats.org/spreadsheetml/2006/main" count="247" uniqueCount="113">
  <si>
    <t>Додаток 3 
до Договору № ______ від «___» ____ 2025 року про надання грантової підтримки</t>
  </si>
  <si>
    <t>ЗАТВЕРДЖЕНО
Керівник (посада)  Грантоотримувача
____________ _________________________                            (підпис)                 (Власне ім'я та ПРІЗВИЩЕ)
«___» ____________ 2025 року
М. П.</t>
  </si>
  <si>
    <t>ПОГОДЖЕНО
Керівник (посада) Грантонадавача
____________ __________________________                          (підпис)        (Власне ім'я та ПРІЗВИЩЕ)
«___» ____________ 2025 року
М. П.</t>
  </si>
  <si>
    <t>КОШТОРИС ВИТРАТ ПРОМІЖНОГО ЕТАПУ ПРОЄКТУ</t>
  </si>
  <si>
    <t>(номер та назва Проєкту)</t>
  </si>
  <si>
    <t>на 2025 рік</t>
  </si>
  <si>
    <t>№ з/п</t>
  </si>
  <si>
    <t>Найменування статті витрат</t>
  </si>
  <si>
    <t>Обсяг витрат,  грн.</t>
  </si>
  <si>
    <t>Прямі витрати:</t>
  </si>
  <si>
    <t>1.1.</t>
  </si>
  <si>
    <t>Оплата праці</t>
  </si>
  <si>
    <t>1.2.</t>
  </si>
  <si>
    <t>Нарахування на оплату праці</t>
  </si>
  <si>
    <t>1.3.</t>
  </si>
  <si>
    <t>Матеріали, необхідні для виконання робіт, крім обладнання та устаткування</t>
  </si>
  <si>
    <t>1.4.</t>
  </si>
  <si>
    <t>Обладнання та устаткування</t>
  </si>
  <si>
    <t>1.5.</t>
  </si>
  <si>
    <t>Витрати на відрядження</t>
  </si>
  <si>
    <r>
      <rPr>
        <rFont val="Times New Roman"/>
        <b/>
        <color theme="1"/>
        <sz val="10.0"/>
      </rPr>
      <t>Непрямі витрати</t>
    </r>
    <r>
      <rPr>
        <rFont val="Times New Roman"/>
        <b val="0"/>
        <color theme="1"/>
        <sz val="10.0"/>
      </rPr>
      <t xml:space="preserve"> (не більше 10% від статті "Прямі витрати")</t>
    </r>
  </si>
  <si>
    <t>Інші витрати</t>
  </si>
  <si>
    <t xml:space="preserve">Разом витрати </t>
  </si>
  <si>
    <t>Головний бухгалтер Грантоотримувача/ Керівник фінансового підрозділу Грантоотримувача</t>
  </si>
  <si>
    <t>(підпис)</t>
  </si>
  <si>
    <t>(Власне ім'я та ПРІЗВИЩЕ)</t>
  </si>
  <si>
    <t>Науковий керівник Проєкту Грантоотримувача</t>
  </si>
  <si>
    <t>Погоджено:</t>
  </si>
  <si>
    <t>Перший заступник виконавчого директора з питань грантової підтримки Грантонадавача</t>
  </si>
  <si>
    <t>Начальник відділу контролю за реалізацією грантових проектів Грантонадавача</t>
  </si>
  <si>
    <t>Начальник управління фінансового забезпечення Грантонадавача</t>
  </si>
  <si>
    <t>Начальник відділу фінансування грантових проектів Грантонадавача</t>
  </si>
  <si>
    <t>Начальник управління грантового забезпечення Грантонадавача</t>
  </si>
  <si>
    <t>Начальник відділу _____________________________________________________________________________________ управління грантового забезпечення Грантонадавача</t>
  </si>
  <si>
    <t>Головний спеціаліст відділу________________________________________________________________________________ управління грантового забезпечення Грантонадавача</t>
  </si>
  <si>
    <t xml:space="preserve"> </t>
  </si>
  <si>
    <t>Додаток 3.1</t>
  </si>
  <si>
    <t>до Договору № ______ від «___» ____ 2024 року про надання грантової підтримки</t>
  </si>
  <si>
    <t xml:space="preserve">РОЗРАХУНКИ </t>
  </si>
  <si>
    <t>до кошторису витрат проміжного етапу Проєкту</t>
  </si>
  <si>
    <t>Одиниця виміру</t>
  </si>
  <si>
    <t>Кількість/період</t>
  </si>
  <si>
    <t>Вартість за одиницю, грн.</t>
  </si>
  <si>
    <t>Загальна сума,  грн.</t>
  </si>
  <si>
    <t>Обґрунтування</t>
  </si>
  <si>
    <t>1.</t>
  </si>
  <si>
    <t>Прямі витрати</t>
  </si>
  <si>
    <t>Науковий керівник проєкту</t>
  </si>
  <si>
    <t>1.1.1.</t>
  </si>
  <si>
    <t>ПІБ, посада, науковий ступінь, вчене звання</t>
  </si>
  <si>
    <t>місяць</t>
  </si>
  <si>
    <t>Вказати номери завдань, виконання яких передбачено ТЗ</t>
  </si>
  <si>
    <t>Виконавці проєкту, які є його авторами</t>
  </si>
  <si>
    <t>1.1.2.</t>
  </si>
  <si>
    <t>…</t>
  </si>
  <si>
    <t>1.1.3.</t>
  </si>
  <si>
    <t>1.1.4.</t>
  </si>
  <si>
    <t>Виконавці проєкту, які не є його авторами</t>
  </si>
  <si>
    <t>1.1.5.</t>
  </si>
  <si>
    <t>1.1.6.</t>
  </si>
  <si>
    <t>Аспіранти</t>
  </si>
  <si>
    <t>1.1.7.</t>
  </si>
  <si>
    <t>1.1.8.</t>
  </si>
  <si>
    <t>Студенти</t>
  </si>
  <si>
    <t>1.1.9.</t>
  </si>
  <si>
    <t>1.1.10.</t>
  </si>
  <si>
    <t>Розмір середньої заробітної плати за місяць (вартість за одиницю) визначено відповідно до чинного законодавства України та згідно з діючою системою оплати праці у Грантоотримувача</t>
  </si>
  <si>
    <t>Разом Оплата праці</t>
  </si>
  <si>
    <t>%</t>
  </si>
  <si>
    <t>х</t>
  </si>
  <si>
    <t>Разом Оплата праці та Нарахування на оплату праці (не більше 30% від максимального обсягу фінансування проєкту за етап)</t>
  </si>
  <si>
    <t>1.3.1.</t>
  </si>
  <si>
    <t>Назва категорії матеріалів (предметів, дрібних пристроїв, інструментів тощо)</t>
  </si>
  <si>
    <t>Вказати номер(и)  завдання(завдань), виконання якого(их) передбачено ТЗ</t>
  </si>
  <si>
    <t>1.3.2.</t>
  </si>
  <si>
    <t>1.3.3.</t>
  </si>
  <si>
    <t>Разом Матеріали, необхідні для виконання робіт, крім обладнання та устаткування</t>
  </si>
  <si>
    <t>1.4.1.</t>
  </si>
  <si>
    <t>Найменування (після назви кожної позиції обов`язково зазначаємо "… або аналог (еквівалент)")</t>
  </si>
  <si>
    <t>шт./коплект</t>
  </si>
  <si>
    <t>1.4.2.</t>
  </si>
  <si>
    <t>1.4.3.</t>
  </si>
  <si>
    <t>Разом Обладнання та устаткування</t>
  </si>
  <si>
    <t>Вказати номер(и)  завдання(завдань), виконання якого(их) передбачено ТЗ та/або індикаторів успішності реалізації проєкту</t>
  </si>
  <si>
    <t>Вартість кожного відрядження розраховується відповідно до постанови Кабінету Міністрів України "Про суми та склад витрат на відрядження державних службовців, а також інших осіб, що направляються у відрядження підприємствами, установами та організаціями, які повністю або частково утримуються (фінансуються) за рахунок бюджетних коштів" від 02.02.2011 р. № 98 (зі змінами) та з урахуванням інших нормативно-правових актів, які регулюють їх кількісно-вартісні параметри</t>
  </si>
  <si>
    <t>Разом Прямі витрати</t>
  </si>
  <si>
    <t>2.</t>
  </si>
  <si>
    <t xml:space="preserve">Непрямі витрати </t>
  </si>
  <si>
    <t>2.1.</t>
  </si>
  <si>
    <t>Комунальні витрати</t>
  </si>
  <si>
    <t>Перенести інформацію про надане обгрунтування з економічного обгрунтування, наданого в Заявці</t>
  </si>
  <si>
    <t>2.2.</t>
  </si>
  <si>
    <t>Оренда приміщення</t>
  </si>
  <si>
    <t>2.3.</t>
  </si>
  <si>
    <t>Оплата праці персоналу разом з нарахуванням, який буде задіяний в обслуговуванні договору (не більше 5% від статті витрат "Прямі витрати"), з них:</t>
  </si>
  <si>
    <t>2.3.1.</t>
  </si>
  <si>
    <t>2.3.2.</t>
  </si>
  <si>
    <t>Разом Непрямі витрати (не більше 10% від статті "Прямі витрати")</t>
  </si>
  <si>
    <t>3.</t>
  </si>
  <si>
    <t>3.1.</t>
  </si>
  <si>
    <t>Найменування витрат</t>
  </si>
  <si>
    <t>послуга/внесок</t>
  </si>
  <si>
    <t>Вказати номер(и)  завдання(завдань), виконання якого(их) передбачено ТЗ та/або індикатор(и) успішності реалізації проєкту</t>
  </si>
  <si>
    <t>3.2.</t>
  </si>
  <si>
    <t>3.3.</t>
  </si>
  <si>
    <t xml:space="preserve">Разом Інші витрати </t>
  </si>
  <si>
    <t>Разом по кошторису</t>
  </si>
  <si>
    <t>Спрямування коштів здійснюється виключно на фінансування витрат, пов’язаних із реалізацією Проєкту, зокрема не допускається їх спрямування на здійснення витрат на утримання установ, організацій, в т.ч. тих, що є учасниками Проєкту (п. 10 Порядку використання коштів Національного фонду досліджень України, затверджений постановою Кабінету Міністрів України від 4 грудня 2019 р. № 1007 (зі змінами)).</t>
  </si>
  <si>
    <t>Грантоотримувач:</t>
  </si>
  <si>
    <t>Керівник Грантоотримувача</t>
  </si>
  <si>
    <t>МП</t>
  </si>
  <si>
    <t>Головний бухгалтер/Керівник фінансового підрозділу</t>
  </si>
  <si>
    <t>Науковий керівник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</si>
</sst>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14">
    <font>
      <sz val="11.0"/>
      <color theme="1"/>
      <name val="Calibri"/>
      <scheme val="minor"/>
    </font>
    <font>
      <sz val="11.0"/>
      <color theme="1"/>
      <name val="Times New Roman"/>
    </font>
    <font>
      <sz val="12.0"/>
      <color theme="1"/>
      <name val="Times New Roman"/>
    </font>
    <font/>
    <font>
      <sz val="10.0"/>
      <color theme="1"/>
      <name val="Times New Roman"/>
    </font>
    <font>
      <b/>
      <sz val="10.0"/>
      <color theme="1"/>
      <name val="Times New Roman"/>
    </font>
    <font>
      <sz val="8.0"/>
      <color theme="1"/>
      <name val="Times New Roman"/>
    </font>
    <font>
      <u/>
      <sz val="10.0"/>
      <color theme="1"/>
      <name val="Times New Roman"/>
    </font>
    <font>
      <sz val="12.0"/>
      <color rgb="FFFF0000"/>
      <name val="Times New Roman"/>
    </font>
    <font>
      <sz val="9.0"/>
      <color theme="1"/>
      <name val="Times New Roman"/>
    </font>
    <font>
      <b/>
      <sz val="11.0"/>
      <color theme="1"/>
      <name val="Times New Roman"/>
    </font>
    <font>
      <i/>
      <sz val="10.0"/>
      <color theme="1"/>
      <name val="Times New Roman"/>
    </font>
    <font>
      <i/>
      <sz val="9.0"/>
      <color theme="1"/>
      <name val="Times New Roman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66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right" shrinkToFit="0" wrapText="1"/>
    </xf>
    <xf borderId="0" fillId="0" fontId="2" numFmtId="0" xfId="0" applyAlignment="1" applyFont="1">
      <alignment shrinkToFit="0" wrapText="1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right" shrinkToFit="0" vertical="top" wrapText="1"/>
    </xf>
    <xf borderId="1" fillId="0" fontId="1" numFmtId="0" xfId="0" applyAlignment="1" applyBorder="1" applyFont="1">
      <alignment horizontal="center" shrinkToFit="0" wrapText="1"/>
    </xf>
    <xf borderId="1" fillId="0" fontId="3" numFmtId="0" xfId="0" applyBorder="1" applyFont="1"/>
    <xf borderId="2" fillId="0" fontId="1" numFmtId="0" xfId="0" applyAlignment="1" applyBorder="1" applyFont="1">
      <alignment horizontal="center" shrinkToFit="0" wrapText="1"/>
    </xf>
    <xf borderId="2" fillId="0" fontId="3" numFmtId="0" xfId="0" applyBorder="1" applyFont="1"/>
    <xf borderId="3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left" shrinkToFit="0" vertical="center" wrapText="1"/>
    </xf>
    <xf borderId="4" fillId="0" fontId="3" numFmtId="0" xfId="0" applyBorder="1" applyFont="1"/>
    <xf borderId="5" fillId="0" fontId="3" numFmtId="0" xfId="0" applyBorder="1" applyFont="1"/>
    <xf borderId="5" fillId="0" fontId="4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left" shrinkToFit="0" wrapText="1"/>
    </xf>
    <xf borderId="6" fillId="2" fontId="5" numFmtId="4" xfId="0" applyAlignment="1" applyBorder="1" applyFill="1" applyFont="1" applyNumberFormat="1">
      <alignment horizontal="center" shrinkToFit="0" wrapText="1"/>
    </xf>
    <xf borderId="3" fillId="0" fontId="4" numFmtId="16" xfId="0" applyAlignment="1" applyBorder="1" applyFont="1" applyNumberFormat="1">
      <alignment horizontal="left" shrinkToFit="0" wrapText="1"/>
    </xf>
    <xf borderId="3" fillId="0" fontId="4" numFmtId="0" xfId="0" applyAlignment="1" applyBorder="1" applyFont="1">
      <alignment horizontal="left" shrinkToFit="0" wrapText="1"/>
    </xf>
    <xf borderId="6" fillId="2" fontId="4" numFmtId="4" xfId="0" applyAlignment="1" applyBorder="1" applyFont="1" applyNumberFormat="1">
      <alignment horizontal="center" shrinkToFit="0" wrapText="1"/>
    </xf>
    <xf borderId="7" fillId="0" fontId="5" numFmtId="0" xfId="0" applyAlignment="1" applyBorder="1" applyFont="1">
      <alignment horizontal="left" shrinkToFit="0" wrapText="1"/>
    </xf>
    <xf borderId="8" fillId="0" fontId="3" numFmtId="0" xfId="0" applyBorder="1" applyFont="1"/>
    <xf borderId="3" fillId="2" fontId="5" numFmtId="0" xfId="0" applyAlignment="1" applyBorder="1" applyFont="1">
      <alignment horizontal="left" shrinkToFit="0" wrapText="1"/>
    </xf>
    <xf borderId="0" fillId="0" fontId="2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0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center" shrinkToFit="0" wrapText="1"/>
    </xf>
    <xf borderId="0" fillId="0" fontId="6" numFmtId="0" xfId="0" applyAlignment="1" applyFont="1">
      <alignment horizontal="center" shrinkToFit="0" vertical="top" wrapText="1"/>
    </xf>
    <xf borderId="2" fillId="0" fontId="6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shrinkToFit="0" wrapText="1"/>
    </xf>
    <xf borderId="1" fillId="0" fontId="7" numFmtId="0" xfId="0" applyAlignment="1" applyBorder="1" applyFont="1">
      <alignment horizontal="left" shrinkToFit="0" wrapText="1"/>
    </xf>
    <xf borderId="0" fillId="0" fontId="8" numFmtId="0" xfId="0" applyAlignment="1" applyFont="1">
      <alignment horizontal="center" shrinkToFit="0" wrapText="1"/>
    </xf>
    <xf borderId="9" fillId="0" fontId="9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shrinkToFit="0" vertical="center" wrapText="1"/>
    </xf>
    <xf borderId="13" fillId="0" fontId="9" numFmtId="0" xfId="0" applyAlignment="1" applyBorder="1" applyFont="1">
      <alignment horizontal="center" shrinkToFit="0" vertical="center" wrapText="1"/>
    </xf>
    <xf borderId="14" fillId="0" fontId="9" numFmtId="0" xfId="0" applyAlignment="1" applyBorder="1" applyFont="1">
      <alignment horizontal="center" shrinkToFit="0" vertical="center" wrapText="1"/>
    </xf>
    <xf borderId="15" fillId="3" fontId="10" numFmtId="0" xfId="0" applyAlignment="1" applyBorder="1" applyFill="1" applyFont="1">
      <alignment horizontal="left" shrinkToFit="0" wrapText="1"/>
    </xf>
    <xf borderId="16" fillId="3" fontId="10" numFmtId="0" xfId="0" applyAlignment="1" applyBorder="1" applyFont="1">
      <alignment horizontal="center" shrinkToFit="0" wrapText="1"/>
    </xf>
    <xf borderId="17" fillId="0" fontId="3" numFmtId="0" xfId="0" applyBorder="1" applyFont="1"/>
    <xf borderId="18" fillId="0" fontId="3" numFmtId="0" xfId="0" applyBorder="1" applyFont="1"/>
    <xf borderId="0" fillId="0" fontId="10" numFmtId="0" xfId="0" applyAlignment="1" applyFont="1">
      <alignment shrinkToFit="0" wrapText="1"/>
    </xf>
    <xf borderId="9" fillId="0" fontId="10" numFmtId="0" xfId="0" applyAlignment="1" applyBorder="1" applyFont="1">
      <alignment shrinkToFit="0" wrapText="1"/>
    </xf>
    <xf borderId="19" fillId="0" fontId="10" numFmtId="0" xfId="0" applyAlignment="1" applyBorder="1" applyFont="1">
      <alignment horizontal="left" shrinkToFit="0" wrapText="1"/>
    </xf>
    <xf borderId="20" fillId="0" fontId="3" numFmtId="0" xfId="0" applyBorder="1" applyFont="1"/>
    <xf borderId="21" fillId="0" fontId="3" numFmtId="0" xfId="0" applyBorder="1" applyFont="1"/>
    <xf borderId="22" fillId="0" fontId="1" numFmtId="0" xfId="0" applyAlignment="1" applyBorder="1" applyFont="1">
      <alignment horizontal="left" shrinkToFit="0" wrapText="1"/>
    </xf>
    <xf borderId="23" fillId="0" fontId="3" numFmtId="0" xfId="0" applyBorder="1" applyFont="1"/>
    <xf borderId="24" fillId="0" fontId="1" numFmtId="0" xfId="0" applyAlignment="1" applyBorder="1" applyFont="1">
      <alignment shrinkToFit="0" wrapText="1"/>
    </xf>
    <xf borderId="25" fillId="0" fontId="11" numFmtId="0" xfId="0" applyAlignment="1" applyBorder="1" applyFont="1">
      <alignment shrinkToFit="0" wrapText="1"/>
    </xf>
    <xf borderId="25" fillId="4" fontId="1" numFmtId="0" xfId="0" applyAlignment="1" applyBorder="1" applyFill="1" applyFont="1">
      <alignment horizontal="center" shrinkToFit="0" wrapText="1"/>
    </xf>
    <xf borderId="25" fillId="0" fontId="1" numFmtId="164" xfId="0" applyAlignment="1" applyBorder="1" applyFont="1" applyNumberFormat="1">
      <alignment horizontal="center" shrinkToFit="0" wrapText="1"/>
    </xf>
    <xf borderId="25" fillId="0" fontId="1" numFmtId="4" xfId="0" applyAlignment="1" applyBorder="1" applyFont="1" applyNumberFormat="1">
      <alignment shrinkToFit="0" wrapText="1"/>
    </xf>
    <xf borderId="25" fillId="4" fontId="1" numFmtId="4" xfId="0" applyAlignment="1" applyBorder="1" applyFont="1" applyNumberFormat="1">
      <alignment shrinkToFit="0" wrapText="1"/>
    </xf>
    <xf borderId="26" fillId="0" fontId="12" numFmtId="0" xfId="0" applyAlignment="1" applyBorder="1" applyFont="1">
      <alignment shrinkToFit="0" wrapText="1"/>
    </xf>
    <xf borderId="26" fillId="0" fontId="11" numFmtId="0" xfId="0" applyAlignment="1" applyBorder="1" applyFont="1">
      <alignment shrinkToFit="0" wrapText="1"/>
    </xf>
    <xf borderId="5" fillId="0" fontId="4" numFmtId="0" xfId="0" applyAlignment="1" applyBorder="1" applyFont="1">
      <alignment horizontal="left" shrinkToFit="0" wrapText="1"/>
    </xf>
    <xf borderId="22" fillId="0" fontId="1" numFmtId="0" xfId="0" applyAlignment="1" applyBorder="1" applyFont="1">
      <alignment shrinkToFit="0" wrapText="1"/>
    </xf>
    <xf borderId="25" fillId="0" fontId="11" numFmtId="0" xfId="0" applyAlignment="1" applyBorder="1" applyFont="1">
      <alignment horizontal="left" shrinkToFit="0" wrapText="1"/>
    </xf>
    <xf borderId="25" fillId="0" fontId="4" numFmtId="0" xfId="0" applyAlignment="1" applyBorder="1" applyFont="1">
      <alignment shrinkToFit="0" wrapText="1"/>
    </xf>
    <xf borderId="23" fillId="0" fontId="4" numFmtId="0" xfId="0" applyAlignment="1" applyBorder="1" applyFont="1">
      <alignment shrinkToFit="0" wrapText="1"/>
    </xf>
    <xf borderId="22" fillId="5" fontId="9" numFmtId="0" xfId="0" applyAlignment="1" applyBorder="1" applyFill="1" applyFont="1">
      <alignment horizontal="left" shrinkToFit="0" wrapText="1"/>
    </xf>
    <xf borderId="27" fillId="0" fontId="1" numFmtId="0" xfId="0" applyAlignment="1" applyBorder="1" applyFont="1">
      <alignment horizontal="left" shrinkToFit="0" wrapText="1"/>
    </xf>
    <xf borderId="28" fillId="0" fontId="3" numFmtId="0" xfId="0" applyBorder="1" applyFont="1"/>
    <xf borderId="29" fillId="4" fontId="1" numFmtId="4" xfId="0" applyAlignment="1" applyBorder="1" applyFont="1" applyNumberFormat="1">
      <alignment shrinkToFit="0" wrapText="1"/>
    </xf>
    <xf borderId="30" fillId="0" fontId="1" numFmtId="0" xfId="0" applyAlignment="1" applyBorder="1" applyFont="1">
      <alignment shrinkToFit="0" wrapText="1"/>
    </xf>
    <xf borderId="0" fillId="0" fontId="1" numFmtId="4" xfId="0" applyAlignment="1" applyFont="1" applyNumberFormat="1">
      <alignment shrinkToFit="0" wrapText="1"/>
    </xf>
    <xf borderId="31" fillId="0" fontId="10" numFmtId="0" xfId="0" applyAlignment="1" applyBorder="1" applyFont="1">
      <alignment shrinkToFit="0" wrapText="1"/>
    </xf>
    <xf borderId="32" fillId="0" fontId="10" numFmtId="0" xfId="0" applyAlignment="1" applyBorder="1" applyFont="1">
      <alignment shrinkToFit="0" wrapText="1"/>
    </xf>
    <xf borderId="33" fillId="4" fontId="10" numFmtId="9" xfId="0" applyAlignment="1" applyBorder="1" applyFont="1" applyNumberFormat="1">
      <alignment horizontal="center" shrinkToFit="0" wrapText="1"/>
    </xf>
    <xf borderId="32" fillId="0" fontId="10" numFmtId="0" xfId="0" applyAlignment="1" applyBorder="1" applyFont="1">
      <alignment horizontal="center" shrinkToFit="0" wrapText="1"/>
    </xf>
    <xf borderId="32" fillId="0" fontId="10" numFmtId="4" xfId="0" applyAlignment="1" applyBorder="1" applyFont="1" applyNumberFormat="1">
      <alignment shrinkToFit="0" wrapText="1"/>
    </xf>
    <xf borderId="34" fillId="0" fontId="10" numFmtId="0" xfId="0" applyAlignment="1" applyBorder="1" applyFont="1">
      <alignment shrinkToFit="0" wrapText="1"/>
    </xf>
    <xf borderId="0" fillId="0" fontId="10" numFmtId="4" xfId="0" applyAlignment="1" applyFont="1" applyNumberFormat="1">
      <alignment shrinkToFit="0" wrapText="1"/>
    </xf>
    <xf borderId="35" fillId="0" fontId="1" numFmtId="0" xfId="0" applyAlignment="1" applyBorder="1" applyFont="1">
      <alignment horizontal="left" shrinkToFit="0" wrapText="1"/>
    </xf>
    <xf borderId="36" fillId="0" fontId="3" numFmtId="0" xfId="0" applyBorder="1" applyFont="1"/>
    <xf borderId="37" fillId="0" fontId="3" numFmtId="0" xfId="0" applyBorder="1" applyFont="1"/>
    <xf borderId="38" fillId="4" fontId="1" numFmtId="4" xfId="0" applyAlignment="1" applyBorder="1" applyFont="1" applyNumberFormat="1">
      <alignment shrinkToFit="0" wrapText="1"/>
    </xf>
    <xf borderId="39" fillId="0" fontId="10" numFmtId="0" xfId="0" applyAlignment="1" applyBorder="1" applyFont="1">
      <alignment shrinkToFit="0" wrapText="1"/>
    </xf>
    <xf borderId="40" fillId="0" fontId="10" numFmtId="0" xfId="0" applyAlignment="1" applyBorder="1" applyFont="1">
      <alignment shrinkToFit="0" wrapText="1"/>
    </xf>
    <xf borderId="41" fillId="0" fontId="10" numFmtId="0" xfId="0" applyAlignment="1" applyBorder="1" applyFont="1">
      <alignment horizontal="left" shrinkToFit="0" wrapText="1"/>
    </xf>
    <xf borderId="42" fillId="0" fontId="3" numFmtId="0" xfId="0" applyBorder="1" applyFont="1"/>
    <xf borderId="25" fillId="0" fontId="1" numFmtId="0" xfId="0" applyAlignment="1" applyBorder="1" applyFont="1">
      <alignment horizontal="center" shrinkToFit="0" wrapText="1"/>
    </xf>
    <xf borderId="25" fillId="0" fontId="1" numFmtId="4" xfId="0" applyAlignment="1" applyBorder="1" applyFont="1" applyNumberFormat="1">
      <alignment horizontal="center" shrinkToFit="0" wrapText="1"/>
    </xf>
    <xf borderId="26" fillId="0" fontId="4" numFmtId="0" xfId="0" applyAlignment="1" applyBorder="1" applyFont="1">
      <alignment shrinkToFit="0" wrapText="1"/>
    </xf>
    <xf borderId="43" fillId="0" fontId="4" numFmtId="0" xfId="0" applyAlignment="1" applyBorder="1" applyFont="1">
      <alignment shrinkToFit="0" wrapText="1"/>
    </xf>
    <xf borderId="43" fillId="0" fontId="1" numFmtId="4" xfId="0" applyAlignment="1" applyBorder="1" applyFont="1" applyNumberFormat="1">
      <alignment shrinkToFit="0" wrapText="1"/>
    </xf>
    <xf borderId="44" fillId="0" fontId="1" numFmtId="0" xfId="0" applyAlignment="1" applyBorder="1" applyFont="1">
      <alignment shrinkToFit="0" wrapText="1"/>
    </xf>
    <xf borderId="45" fillId="0" fontId="4" numFmtId="0" xfId="0" applyAlignment="1" applyBorder="1" applyFont="1">
      <alignment shrinkToFit="0" wrapText="1"/>
    </xf>
    <xf borderId="46" fillId="4" fontId="1" numFmtId="4" xfId="0" applyAlignment="1" applyBorder="1" applyFont="1" applyNumberFormat="1">
      <alignment shrinkToFit="0" wrapText="1"/>
    </xf>
    <xf borderId="24" fillId="0" fontId="1" numFmtId="14" xfId="0" applyAlignment="1" applyBorder="1" applyFont="1" applyNumberFormat="1">
      <alignment shrinkToFit="0" wrapText="1"/>
    </xf>
    <xf borderId="25" fillId="0" fontId="11" numFmtId="0" xfId="0" applyAlignment="1" applyBorder="1" applyFont="1">
      <alignment horizontal="center" shrinkToFit="0" wrapText="1"/>
    </xf>
    <xf borderId="43" fillId="0" fontId="1" numFmtId="0" xfId="0" applyAlignment="1" applyBorder="1" applyFont="1">
      <alignment horizontal="center" shrinkToFit="0" wrapText="1"/>
    </xf>
    <xf borderId="47" fillId="4" fontId="1" numFmtId="4" xfId="0" applyAlignment="1" applyBorder="1" applyFont="1" applyNumberFormat="1">
      <alignment shrinkToFit="0" wrapText="1"/>
    </xf>
    <xf borderId="19" fillId="0" fontId="10" numFmtId="0" xfId="0" applyBorder="1" applyFont="1"/>
    <xf borderId="48" fillId="0" fontId="1" numFmtId="0" xfId="0" applyAlignment="1" applyBorder="1" applyFont="1">
      <alignment horizontal="center"/>
    </xf>
    <xf borderId="10" fillId="0" fontId="13" numFmtId="0" xfId="0" applyBorder="1" applyFont="1"/>
    <xf borderId="21" fillId="0" fontId="12" numFmtId="0" xfId="0" applyAlignment="1" applyBorder="1" applyFont="1">
      <alignment horizontal="left" shrinkToFit="0" vertical="top" wrapText="1"/>
    </xf>
    <xf borderId="22" fillId="0" fontId="9" numFmtId="0" xfId="0" applyAlignment="1" applyBorder="1" applyFont="1">
      <alignment horizontal="left" shrinkToFit="0" wrapText="1"/>
    </xf>
    <xf borderId="49" fillId="2" fontId="10" numFmtId="0" xfId="0" applyAlignment="1" applyBorder="1" applyFont="1">
      <alignment horizontal="left" shrinkToFit="0" wrapText="1"/>
    </xf>
    <xf borderId="50" fillId="0" fontId="3" numFmtId="0" xfId="0" applyBorder="1" applyFont="1"/>
    <xf borderId="51" fillId="0" fontId="3" numFmtId="0" xfId="0" applyBorder="1" applyFont="1"/>
    <xf borderId="33" fillId="2" fontId="10" numFmtId="4" xfId="0" applyAlignment="1" applyBorder="1" applyFont="1" applyNumberFormat="1">
      <alignment shrinkToFit="0" wrapText="1"/>
    </xf>
    <xf borderId="52" fillId="2" fontId="1" numFmtId="0" xfId="0" applyAlignment="1" applyBorder="1" applyFont="1">
      <alignment shrinkToFit="0" wrapText="1"/>
    </xf>
    <xf borderId="9" fillId="3" fontId="10" numFmtId="0" xfId="0" applyAlignment="1" applyBorder="1" applyFont="1">
      <alignment shrinkToFit="0" wrapText="1"/>
    </xf>
    <xf borderId="19" fillId="3" fontId="10" numFmtId="0" xfId="0" applyAlignment="1" applyBorder="1" applyFont="1">
      <alignment horizontal="center" shrinkToFit="0" wrapText="1"/>
    </xf>
    <xf borderId="3" fillId="0" fontId="4" numFmtId="0" xfId="0" applyAlignment="1" applyBorder="1" applyFont="1">
      <alignment shrinkToFit="0" wrapText="1"/>
    </xf>
    <xf borderId="3" fillId="0" fontId="1" numFmtId="4" xfId="0" applyAlignment="1" applyBorder="1" applyFont="1" applyNumberFormat="1">
      <alignment horizontal="center" shrinkToFit="0" wrapText="1"/>
    </xf>
    <xf borderId="25" fillId="0" fontId="4" numFmtId="4" xfId="0" applyAlignment="1" applyBorder="1" applyFont="1" applyNumberFormat="1">
      <alignment shrinkToFit="0" wrapText="1"/>
    </xf>
    <xf borderId="26" fillId="0" fontId="1" numFmtId="0" xfId="0" applyAlignment="1" applyBorder="1" applyFont="1">
      <alignment shrinkToFit="0" wrapText="1"/>
    </xf>
    <xf borderId="53" fillId="0" fontId="1" numFmtId="0" xfId="0" applyAlignment="1" applyBorder="1" applyFont="1">
      <alignment shrinkToFit="0" wrapText="1"/>
    </xf>
    <xf borderId="13" fillId="0" fontId="4" numFmtId="0" xfId="0" applyAlignment="1" applyBorder="1" applyFont="1">
      <alignment shrinkToFit="0" wrapText="1"/>
    </xf>
    <xf borderId="43" fillId="0" fontId="1" numFmtId="4" xfId="0" applyAlignment="1" applyBorder="1" applyFont="1" applyNumberFormat="1">
      <alignment horizontal="center" shrinkToFit="0" wrapText="1"/>
    </xf>
    <xf borderId="7" fillId="0" fontId="1" numFmtId="4" xfId="0" applyAlignment="1" applyBorder="1" applyFont="1" applyNumberFormat="1">
      <alignment horizontal="center" shrinkToFit="0" wrapText="1"/>
    </xf>
    <xf borderId="45" fillId="0" fontId="1" numFmtId="0" xfId="0" applyAlignment="1" applyBorder="1" applyFont="1">
      <alignment shrinkToFit="0" wrapText="1"/>
    </xf>
    <xf borderId="54" fillId="2" fontId="10" numFmtId="0" xfId="0" applyAlignment="1" applyBorder="1" applyFont="1">
      <alignment horizontal="left" shrinkToFit="0" wrapText="1"/>
    </xf>
    <xf borderId="55" fillId="0" fontId="3" numFmtId="0" xfId="0" applyBorder="1" applyFont="1"/>
    <xf borderId="56" fillId="0" fontId="3" numFmtId="0" xfId="0" applyBorder="1" applyFont="1"/>
    <xf borderId="46" fillId="2" fontId="10" numFmtId="4" xfId="0" applyAlignment="1" applyBorder="1" applyFont="1" applyNumberFormat="1">
      <alignment shrinkToFit="0" wrapText="1"/>
    </xf>
    <xf borderId="30" fillId="2" fontId="10" numFmtId="2" xfId="0" applyAlignment="1" applyBorder="1" applyFont="1" applyNumberFormat="1">
      <alignment shrinkToFit="0" wrapText="1"/>
    </xf>
    <xf borderId="57" fillId="3" fontId="10" numFmtId="0" xfId="0" applyAlignment="1" applyBorder="1" applyFont="1">
      <alignment shrinkToFit="0" wrapText="1"/>
    </xf>
    <xf borderId="58" fillId="3" fontId="10" numFmtId="0" xfId="0" applyAlignment="1" applyBorder="1" applyFont="1">
      <alignment horizontal="center" shrinkToFit="0" wrapText="1"/>
    </xf>
    <xf borderId="59" fillId="0" fontId="3" numFmtId="0" xfId="0" applyBorder="1" applyFont="1"/>
    <xf borderId="60" fillId="0" fontId="3" numFmtId="0" xfId="0" applyBorder="1" applyFont="1"/>
    <xf borderId="3" fillId="0" fontId="11" numFmtId="0" xfId="0" applyAlignment="1" applyBorder="1" applyFont="1">
      <alignment shrinkToFit="0" wrapText="1"/>
    </xf>
    <xf borderId="3" fillId="0" fontId="11" numFmtId="0" xfId="0" applyAlignment="1" applyBorder="1" applyFont="1">
      <alignment horizontal="center" shrinkToFit="0" wrapText="1"/>
    </xf>
    <xf borderId="26" fillId="0" fontId="12" numFmtId="0" xfId="0" applyAlignment="1" applyBorder="1" applyFont="1">
      <alignment horizontal="left" shrinkToFit="0" vertical="top" wrapText="1"/>
    </xf>
    <xf borderId="3" fillId="0" fontId="1" numFmtId="0" xfId="0" applyAlignment="1" applyBorder="1" applyFont="1">
      <alignment shrinkToFit="0" wrapText="1"/>
    </xf>
    <xf borderId="7" fillId="0" fontId="1" numFmtId="0" xfId="0" applyAlignment="1" applyBorder="1" applyFont="1">
      <alignment shrinkToFit="0" wrapText="1"/>
    </xf>
    <xf borderId="25" fillId="0" fontId="1" numFmtId="0" xfId="0" applyAlignment="1" applyBorder="1" applyFont="1">
      <alignment shrinkToFit="0" wrapText="1"/>
    </xf>
    <xf borderId="45" fillId="0" fontId="12" numFmtId="0" xfId="0" applyAlignment="1" applyBorder="1" applyFont="1">
      <alignment shrinkToFit="0" wrapText="1"/>
    </xf>
    <xf borderId="61" fillId="2" fontId="10" numFmtId="0" xfId="0" applyAlignment="1" applyBorder="1" applyFont="1">
      <alignment horizontal="left" shrinkToFit="0" wrapText="1"/>
    </xf>
    <xf borderId="62" fillId="0" fontId="3" numFmtId="0" xfId="0" applyBorder="1" applyFont="1"/>
    <xf borderId="63" fillId="0" fontId="3" numFmtId="0" xfId="0" applyBorder="1" applyFont="1"/>
    <xf borderId="64" fillId="2" fontId="10" numFmtId="4" xfId="0" applyAlignment="1" applyBorder="1" applyFont="1" applyNumberFormat="1">
      <alignment shrinkToFit="0" wrapText="1"/>
    </xf>
    <xf borderId="65" fillId="2" fontId="10" numFmtId="2" xfId="0" applyAlignment="1" applyBorder="1" applyFont="1" applyNumberFormat="1">
      <alignment shrinkToFit="0" wrapText="1"/>
    </xf>
    <xf borderId="35" fillId="0" fontId="10" numFmtId="0" xfId="0" applyAlignment="1" applyBorder="1" applyFont="1">
      <alignment horizontal="left" shrinkToFit="0" wrapText="1"/>
    </xf>
    <xf borderId="38" fillId="4" fontId="10" numFmtId="4" xfId="0" applyAlignment="1" applyBorder="1" applyFont="1" applyNumberFormat="1">
      <alignment shrinkToFit="0" wrapText="1"/>
    </xf>
    <xf borderId="0" fillId="0" fontId="9" numFmtId="0" xfId="0" applyAlignment="1" applyFont="1">
      <alignment horizontal="left" shrinkToFit="0" vertical="top" wrapText="1"/>
    </xf>
    <xf borderId="0" fillId="0" fontId="2" numFmtId="0" xfId="0" applyAlignment="1" applyFont="1">
      <alignment horizontal="left"/>
    </xf>
    <xf borderId="0" fillId="0" fontId="1" numFmtId="0" xfId="0" applyAlignment="1" applyFont="1">
      <alignment horizontal="left" shrinkToFit="0" wrapText="1"/>
    </xf>
    <xf borderId="2" fillId="0" fontId="4" numFmtId="0" xfId="0" applyAlignment="1" applyBorder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7.43"/>
    <col customWidth="1" min="3" max="3" width="5.14"/>
    <col customWidth="1" min="4" max="4" width="6.43"/>
    <col customWidth="1" min="5" max="5" width="15.86"/>
    <col customWidth="1" min="6" max="6" width="18.71"/>
    <col customWidth="1" min="7" max="24" width="7.57"/>
  </cols>
  <sheetData>
    <row r="1" ht="46.5" customHeight="1">
      <c r="A1" s="1"/>
      <c r="B1" s="2"/>
      <c r="C1" s="3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110.25" customHeight="1">
      <c r="A2" s="5" t="s">
        <v>1</v>
      </c>
      <c r="C2" s="6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15.75" customHeight="1">
      <c r="A3" s="1" t="s">
        <v>3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ht="15.75" customHeight="1">
      <c r="A4" s="7"/>
      <c r="B4" s="8"/>
      <c r="C4" s="8"/>
      <c r="D4" s="8"/>
      <c r="E4" s="8"/>
      <c r="F4" s="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ht="15.75" customHeight="1">
      <c r="A5" s="9" t="s">
        <v>4</v>
      </c>
      <c r="B5" s="10"/>
      <c r="C5" s="10"/>
      <c r="D5" s="10"/>
      <c r="E5" s="10"/>
      <c r="F5" s="1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ht="15.75" customHeight="1">
      <c r="A6" s="1" t="s">
        <v>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5.75" customHeight="1">
      <c r="A7" s="1"/>
      <c r="B7" s="2"/>
      <c r="C7" s="2"/>
      <c r="D7" s="2"/>
      <c r="E7" s="2"/>
      <c r="F7" s="2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>
      <c r="A8" s="11" t="s">
        <v>6</v>
      </c>
      <c r="B8" s="12" t="s">
        <v>7</v>
      </c>
      <c r="C8" s="13"/>
      <c r="D8" s="13"/>
      <c r="E8" s="14"/>
      <c r="F8" s="15" t="s">
        <v>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ht="15.75" customHeight="1">
      <c r="A9" s="16">
        <v>1.0</v>
      </c>
      <c r="B9" s="16" t="s">
        <v>9</v>
      </c>
      <c r="C9" s="13"/>
      <c r="D9" s="13"/>
      <c r="E9" s="14"/>
      <c r="F9" s="17">
        <f>'Розрахунки 2023.05'!F49</f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ht="15.75" customHeight="1">
      <c r="A10" s="18" t="s">
        <v>10</v>
      </c>
      <c r="B10" s="19" t="s">
        <v>11</v>
      </c>
      <c r="C10" s="13"/>
      <c r="D10" s="13"/>
      <c r="E10" s="14"/>
      <c r="F10" s="20">
        <f>'Розрахунки 2023.05'!F32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ht="15.75" customHeight="1">
      <c r="A11" s="19" t="s">
        <v>12</v>
      </c>
      <c r="B11" s="19" t="s">
        <v>13</v>
      </c>
      <c r="C11" s="13"/>
      <c r="D11" s="13"/>
      <c r="E11" s="14"/>
      <c r="F11" s="20" t="str">
        <f>'Розрахунки 2023.05'!F33</f>
        <v/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>
      <c r="A12" s="19" t="s">
        <v>14</v>
      </c>
      <c r="B12" s="19" t="s">
        <v>15</v>
      </c>
      <c r="C12" s="13"/>
      <c r="D12" s="13"/>
      <c r="E12" s="14"/>
      <c r="F12" s="20">
        <f>'Розрахунки 2023.05'!F40</f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ht="15.75" customHeight="1">
      <c r="A13" s="19" t="s">
        <v>16</v>
      </c>
      <c r="B13" s="19" t="s">
        <v>17</v>
      </c>
      <c r="C13" s="13"/>
      <c r="D13" s="13"/>
      <c r="E13" s="14"/>
      <c r="F13" s="20">
        <f>'Розрахунки 2023.05'!F46</f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ht="15.75" customHeight="1">
      <c r="A14" s="19" t="s">
        <v>18</v>
      </c>
      <c r="B14" s="19" t="s">
        <v>19</v>
      </c>
      <c r="C14" s="13"/>
      <c r="D14" s="13"/>
      <c r="E14" s="14"/>
      <c r="F14" s="20" t="str">
        <f>'Розрахунки 2023.05'!F47</f>
        <v/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>
      <c r="A15" s="16">
        <v>2.0</v>
      </c>
      <c r="B15" s="16" t="s">
        <v>20</v>
      </c>
      <c r="C15" s="13"/>
      <c r="D15" s="13"/>
      <c r="E15" s="14"/>
      <c r="F15" s="17">
        <f>'Розрахунки 2023.05'!F56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ht="15.75" customHeight="1">
      <c r="A16" s="21">
        <v>3.0</v>
      </c>
      <c r="B16" s="21" t="s">
        <v>21</v>
      </c>
      <c r="C16" s="10"/>
      <c r="D16" s="10"/>
      <c r="E16" s="22"/>
      <c r="F16" s="17">
        <f>'Розрахунки 2023.05'!F62</f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ht="15.75" customHeight="1">
      <c r="A17" s="23" t="s">
        <v>22</v>
      </c>
      <c r="B17" s="13"/>
      <c r="C17" s="13"/>
      <c r="D17" s="13"/>
      <c r="E17" s="14"/>
      <c r="F17" s="17">
        <f>F16+F15+F9</f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>
      <c r="A18" s="24"/>
      <c r="B18" s="4"/>
      <c r="C18" s="4"/>
      <c r="D18" s="4"/>
      <c r="E18" s="4"/>
      <c r="F18" s="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ht="27.75" customHeight="1">
      <c r="A19" s="26" t="s">
        <v>23</v>
      </c>
      <c r="C19" s="27"/>
      <c r="D19" s="8"/>
      <c r="E19" s="28"/>
      <c r="F19" s="8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>
      <c r="A20" s="29"/>
      <c r="B20" s="25"/>
      <c r="C20" s="30" t="s">
        <v>24</v>
      </c>
      <c r="E20" s="31" t="s">
        <v>25</v>
      </c>
      <c r="F20" s="10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ht="15.75" customHeight="1">
      <c r="A21" s="26" t="s">
        <v>26</v>
      </c>
      <c r="C21" s="27"/>
      <c r="D21" s="8"/>
      <c r="E21" s="32"/>
      <c r="F21" s="32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ht="15.75" customHeight="1">
      <c r="A22" s="29"/>
      <c r="B22" s="25"/>
      <c r="C22" s="30" t="s">
        <v>24</v>
      </c>
      <c r="E22" s="31" t="s">
        <v>25</v>
      </c>
      <c r="F22" s="10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ht="15.75" customHeight="1">
      <c r="A23" s="29"/>
      <c r="B23" s="25" t="s">
        <v>27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ht="15.75" customHeight="1">
      <c r="A24" s="29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ht="30.0" customHeight="1">
      <c r="A25" s="26" t="s">
        <v>28</v>
      </c>
      <c r="C25" s="27"/>
      <c r="D25" s="8"/>
      <c r="E25" s="28"/>
      <c r="F25" s="8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ht="12.75" customHeight="1">
      <c r="A26" s="29"/>
      <c r="B26" s="25"/>
      <c r="C26" s="30" t="s">
        <v>24</v>
      </c>
      <c r="E26" s="31" t="s">
        <v>25</v>
      </c>
      <c r="F26" s="10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ht="25.5" customHeight="1">
      <c r="A27" s="26" t="s">
        <v>29</v>
      </c>
      <c r="C27" s="27"/>
      <c r="D27" s="8"/>
      <c r="E27" s="29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ht="15.75" customHeight="1">
      <c r="A28" s="29"/>
      <c r="B28" s="25"/>
      <c r="C28" s="30" t="s">
        <v>24</v>
      </c>
      <c r="E28" s="31" t="s">
        <v>25</v>
      </c>
      <c r="F28" s="10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ht="30.0" customHeight="1">
      <c r="A29" s="26" t="s">
        <v>30</v>
      </c>
      <c r="C29" s="27"/>
      <c r="D29" s="8"/>
      <c r="E29" s="28"/>
      <c r="F29" s="8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ht="15.75" customHeight="1">
      <c r="A30" s="29"/>
      <c r="B30" s="25"/>
      <c r="C30" s="30" t="s">
        <v>24</v>
      </c>
      <c r="E30" s="31" t="s">
        <v>25</v>
      </c>
      <c r="F30" s="10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ht="26.25" customHeight="1">
      <c r="A31" s="26" t="s">
        <v>31</v>
      </c>
      <c r="C31" s="27"/>
      <c r="D31" s="8"/>
      <c r="E31" s="29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ht="15.75" customHeight="1">
      <c r="A32" s="29"/>
      <c r="B32" s="25"/>
      <c r="C32" s="30" t="s">
        <v>24</v>
      </c>
      <c r="E32" s="31" t="s">
        <v>25</v>
      </c>
      <c r="F32" s="10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ht="24.0" customHeight="1">
      <c r="A33" s="26" t="s">
        <v>32</v>
      </c>
      <c r="C33" s="27"/>
      <c r="D33" s="8"/>
      <c r="E33" s="28"/>
      <c r="F33" s="8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ht="15.75" customHeight="1">
      <c r="A34" s="29"/>
      <c r="B34" s="25"/>
      <c r="C34" s="31" t="s">
        <v>24</v>
      </c>
      <c r="D34" s="10"/>
      <c r="E34" s="31" t="s">
        <v>25</v>
      </c>
      <c r="F34" s="10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ht="50.25" customHeight="1">
      <c r="A35" s="26" t="s">
        <v>33</v>
      </c>
      <c r="C35" s="27"/>
      <c r="D35" s="8"/>
      <c r="E35" s="33"/>
      <c r="F35" s="8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ht="14.25" customHeight="1">
      <c r="A36" s="29"/>
      <c r="B36" s="25"/>
      <c r="C36" s="31" t="s">
        <v>24</v>
      </c>
      <c r="D36" s="10"/>
      <c r="E36" s="31" t="s">
        <v>25</v>
      </c>
      <c r="F36" s="10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ht="51.0" customHeight="1">
      <c r="A37" s="26" t="s">
        <v>34</v>
      </c>
      <c r="C37" s="27"/>
      <c r="D37" s="8"/>
      <c r="E37" s="28"/>
      <c r="F37" s="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ht="15.75" customHeight="1">
      <c r="A38" s="24"/>
      <c r="B38" s="4"/>
      <c r="C38" s="31" t="s">
        <v>24</v>
      </c>
      <c r="D38" s="10"/>
      <c r="E38" s="31" t="s">
        <v>25</v>
      </c>
      <c r="F38" s="1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ht="15.75" customHeight="1">
      <c r="A39" s="3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ht="15.75" customHeight="1">
      <c r="A40" s="2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ht="15.75" customHeight="1">
      <c r="A41" s="24"/>
      <c r="B41" s="4"/>
      <c r="C41" s="4"/>
      <c r="D41" s="4"/>
      <c r="E41" s="4"/>
      <c r="F41" s="4" t="s">
        <v>35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ht="15.75" customHeight="1">
      <c r="A42" s="2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ht="15.75" customHeight="1">
      <c r="A43" s="2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ht="15.75" customHeight="1">
      <c r="A44" s="2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ht="15.75" customHeight="1">
      <c r="A45" s="2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ht="15.75" customHeight="1">
      <c r="A46" s="2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ht="15.75" customHeight="1">
      <c r="A47" s="2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ht="15.75" customHeight="1">
      <c r="A48" s="2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ht="15.75" customHeight="1">
      <c r="A49" s="2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ht="15.75" customHeight="1">
      <c r="A50" s="2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ht="15.75" customHeight="1">
      <c r="A51" s="2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ht="15.75" customHeight="1">
      <c r="A52" s="2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ht="15.75" customHeight="1">
      <c r="A53" s="2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ht="15.75" customHeight="1">
      <c r="A54" s="2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ht="15.75" customHeight="1">
      <c r="A55" s="2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ht="15.75" customHeight="1">
      <c r="A56" s="2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ht="15.75" customHeight="1">
      <c r="A57" s="2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ht="15.75" customHeight="1">
      <c r="A58" s="2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ht="15.75" customHeight="1">
      <c r="A59" s="2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ht="15.75" customHeight="1">
      <c r="A60" s="2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ht="15.75" customHeight="1">
      <c r="A61" s="2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ht="15.75" customHeight="1">
      <c r="A62" s="2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ht="15.75" customHeight="1">
      <c r="A63" s="2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ht="15.75" customHeight="1">
      <c r="A64" s="2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ht="15.75" customHeight="1">
      <c r="A65" s="2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ht="15.75" customHeight="1">
      <c r="A66" s="2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ht="15.75" customHeight="1">
      <c r="A67" s="2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ht="15.75" customHeight="1">
      <c r="A68" s="2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ht="15.75" customHeight="1">
      <c r="A69" s="2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ht="15.75" customHeight="1">
      <c r="A70" s="2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ht="15.75" customHeight="1">
      <c r="A71" s="2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ht="15.75" customHeight="1">
      <c r="A72" s="2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ht="15.75" customHeight="1">
      <c r="A73" s="2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ht="15.75" customHeight="1">
      <c r="A74" s="2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ht="15.75" customHeight="1">
      <c r="A75" s="2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ht="15.75" customHeight="1">
      <c r="A76" s="2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ht="15.75" customHeight="1">
      <c r="A77" s="2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ht="15.75" customHeight="1">
      <c r="A78" s="2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ht="15.75" customHeight="1">
      <c r="A79" s="2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ht="15.75" customHeight="1">
      <c r="A80" s="2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ht="15.75" customHeight="1">
      <c r="A81" s="2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ht="15.75" customHeight="1">
      <c r="A82" s="2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ht="15.75" customHeight="1">
      <c r="A83" s="2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ht="15.75" customHeight="1">
      <c r="A84" s="2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ht="15.75" customHeight="1">
      <c r="A85" s="2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ht="15.75" customHeight="1">
      <c r="A86" s="2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ht="15.75" customHeight="1">
      <c r="A87" s="2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ht="15.75" customHeight="1">
      <c r="A88" s="2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ht="15.75" customHeight="1">
      <c r="A89" s="2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ht="15.75" customHeight="1">
      <c r="A90" s="2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ht="15.75" customHeight="1">
      <c r="A91" s="2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ht="15.75" customHeight="1">
      <c r="A92" s="2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ht="15.75" customHeight="1">
      <c r="A93" s="2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ht="15.75" customHeight="1">
      <c r="A94" s="2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ht="15.75" customHeight="1">
      <c r="A95" s="2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ht="15.75" customHeight="1">
      <c r="A96" s="2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ht="15.75" customHeight="1">
      <c r="A97" s="2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ht="15.75" customHeight="1">
      <c r="A98" s="2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ht="15.75" customHeight="1">
      <c r="A99" s="2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ht="15.75" customHeight="1">
      <c r="A100" s="2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ht="15.75" customHeight="1">
      <c r="A101" s="2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ht="15.75" customHeight="1">
      <c r="A102" s="2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ht="15.75" customHeight="1">
      <c r="A103" s="2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ht="15.75" customHeight="1">
      <c r="A104" s="2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ht="15.75" customHeight="1">
      <c r="A105" s="2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ht="15.75" customHeight="1">
      <c r="A106" s="2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ht="15.75" customHeight="1">
      <c r="A107" s="2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ht="15.75" customHeight="1">
      <c r="A108" s="2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ht="15.75" customHeight="1">
      <c r="A109" s="2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ht="15.75" customHeight="1">
      <c r="A110" s="2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ht="15.75" customHeight="1">
      <c r="A111" s="2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ht="15.75" customHeight="1">
      <c r="A112" s="2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ht="15.75" customHeight="1">
      <c r="A113" s="2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ht="15.75" customHeight="1">
      <c r="A114" s="2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ht="15.75" customHeight="1">
      <c r="A115" s="2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ht="15.75" customHeight="1">
      <c r="A116" s="2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ht="15.75" customHeight="1">
      <c r="A117" s="2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ht="15.75" customHeight="1">
      <c r="A118" s="2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ht="15.75" customHeight="1">
      <c r="A119" s="2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ht="15.75" customHeight="1">
      <c r="A120" s="2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ht="15.75" customHeight="1">
      <c r="A121" s="2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ht="15.75" customHeight="1">
      <c r="A122" s="2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ht="15.75" customHeight="1">
      <c r="A123" s="2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ht="15.75" customHeight="1">
      <c r="A124" s="2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ht="15.75" customHeight="1">
      <c r="A125" s="2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ht="15.75" customHeight="1">
      <c r="A126" s="2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ht="15.75" customHeight="1">
      <c r="A127" s="2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ht="15.75" customHeight="1">
      <c r="A128" s="2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ht="15.75" customHeight="1">
      <c r="A129" s="2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ht="15.75" customHeight="1">
      <c r="A130" s="2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ht="15.75" customHeight="1">
      <c r="A131" s="2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ht="15.75" customHeight="1">
      <c r="A132" s="2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ht="15.75" customHeight="1">
      <c r="A133" s="2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ht="15.75" customHeight="1">
      <c r="A134" s="2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ht="15.75" customHeight="1">
      <c r="A135" s="2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ht="15.75" customHeight="1">
      <c r="A136" s="2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ht="15.75" customHeight="1">
      <c r="A137" s="2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ht="15.75" customHeight="1">
      <c r="A138" s="2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ht="15.75" customHeight="1">
      <c r="A139" s="2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ht="15.75" customHeight="1">
      <c r="A140" s="2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ht="15.75" customHeight="1">
      <c r="A141" s="2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ht="15.75" customHeight="1">
      <c r="A142" s="2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ht="15.75" customHeight="1">
      <c r="A143" s="2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ht="15.75" customHeight="1">
      <c r="A144" s="2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ht="15.75" customHeight="1">
      <c r="A145" s="2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ht="15.75" customHeight="1">
      <c r="A146" s="2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ht="15.75" customHeight="1">
      <c r="A147" s="2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ht="15.75" customHeight="1">
      <c r="A148" s="2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ht="15.75" customHeight="1">
      <c r="A149" s="2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ht="15.75" customHeight="1">
      <c r="A150" s="2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ht="15.75" customHeight="1">
      <c r="A151" s="2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ht="15.75" customHeight="1">
      <c r="A152" s="2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ht="15.75" customHeight="1">
      <c r="A153" s="2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ht="15.75" customHeight="1">
      <c r="A154" s="2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ht="15.75" customHeight="1">
      <c r="A155" s="2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ht="15.75" customHeight="1">
      <c r="A156" s="2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ht="15.75" customHeight="1">
      <c r="A157" s="2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ht="15.75" customHeight="1">
      <c r="A158" s="2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ht="15.75" customHeight="1">
      <c r="A159" s="2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ht="15.75" customHeight="1">
      <c r="A160" s="2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ht="15.75" customHeight="1">
      <c r="A161" s="2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ht="15.75" customHeight="1">
      <c r="A162" s="2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ht="15.75" customHeight="1">
      <c r="A163" s="2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ht="15.75" customHeight="1">
      <c r="A164" s="2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ht="15.75" customHeight="1">
      <c r="A165" s="2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ht="15.75" customHeight="1">
      <c r="A166" s="2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ht="15.75" customHeight="1">
      <c r="A167" s="2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ht="15.75" customHeight="1">
      <c r="A168" s="2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ht="15.75" customHeight="1">
      <c r="A169" s="2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ht="15.75" customHeight="1">
      <c r="A170" s="2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ht="15.75" customHeight="1">
      <c r="A171" s="2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ht="15.75" customHeight="1">
      <c r="A172" s="2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ht="15.75" customHeight="1">
      <c r="A173" s="2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ht="15.75" customHeight="1">
      <c r="A174" s="2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ht="15.75" customHeight="1">
      <c r="A175" s="2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ht="15.75" customHeight="1">
      <c r="A176" s="2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ht="15.75" customHeight="1">
      <c r="A177" s="2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ht="15.75" customHeight="1">
      <c r="A178" s="2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ht="15.75" customHeight="1">
      <c r="A179" s="2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ht="15.75" customHeight="1">
      <c r="A180" s="2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ht="15.75" customHeight="1">
      <c r="A181" s="2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ht="15.75" customHeight="1">
      <c r="A182" s="2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ht="15.75" customHeight="1">
      <c r="A183" s="2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ht="15.75" customHeight="1">
      <c r="A184" s="2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ht="15.75" customHeight="1">
      <c r="A185" s="2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ht="15.75" customHeight="1">
      <c r="A186" s="2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ht="15.75" customHeight="1">
      <c r="A187" s="2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ht="15.75" customHeight="1">
      <c r="A188" s="2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ht="15.75" customHeight="1">
      <c r="A189" s="2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ht="15.75" customHeight="1">
      <c r="A190" s="2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ht="15.75" customHeight="1">
      <c r="A191" s="2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ht="15.75" customHeight="1">
      <c r="A192" s="2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ht="15.75" customHeight="1">
      <c r="A193" s="2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ht="15.75" customHeight="1">
      <c r="A194" s="2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ht="15.75" customHeight="1">
      <c r="A195" s="2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ht="15.75" customHeight="1">
      <c r="A196" s="2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ht="15.75" customHeight="1">
      <c r="A197" s="2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ht="15.75" customHeight="1">
      <c r="A198" s="2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ht="15.75" customHeight="1">
      <c r="A199" s="2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ht="15.75" customHeight="1">
      <c r="A200" s="2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ht="15.75" customHeight="1">
      <c r="A201" s="2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ht="15.75" customHeight="1">
      <c r="A202" s="2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ht="15.75" customHeight="1">
      <c r="A203" s="2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ht="15.75" customHeight="1">
      <c r="A204" s="2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ht="15.75" customHeight="1">
      <c r="A205" s="2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ht="15.75" customHeight="1">
      <c r="A206" s="2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ht="15.75" customHeight="1">
      <c r="A207" s="2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ht="15.75" customHeight="1">
      <c r="A208" s="2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ht="15.75" customHeight="1">
      <c r="A209" s="2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ht="15.75" customHeight="1">
      <c r="A210" s="2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ht="15.75" customHeight="1">
      <c r="A211" s="2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ht="15.75" customHeight="1">
      <c r="A212" s="2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ht="15.75" customHeight="1">
      <c r="A213" s="2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ht="15.75" customHeight="1">
      <c r="A214" s="2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ht="15.75" customHeight="1">
      <c r="A215" s="2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ht="15.75" customHeight="1">
      <c r="A216" s="2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ht="15.75" customHeight="1">
      <c r="A217" s="2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ht="15.75" customHeight="1">
      <c r="A218" s="2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ht="15.75" customHeight="1">
      <c r="A219" s="2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ht="15.75" customHeight="1">
      <c r="A220" s="2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ht="15.75" customHeight="1">
      <c r="A221" s="2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ht="15.75" customHeight="1">
      <c r="A222" s="2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ht="15.75" customHeight="1">
      <c r="A223" s="2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ht="15.75" customHeight="1">
      <c r="A224" s="2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ht="15.75" customHeight="1">
      <c r="A225" s="2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ht="15.75" customHeight="1">
      <c r="A226" s="2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ht="15.75" customHeight="1">
      <c r="A227" s="2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ht="15.75" customHeight="1">
      <c r="A228" s="2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ht="15.75" customHeight="1">
      <c r="A229" s="2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ht="15.75" customHeight="1">
      <c r="A230" s="2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ht="15.75" customHeight="1">
      <c r="A231" s="2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ht="15.75" customHeight="1">
      <c r="A232" s="2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ht="15.75" customHeight="1">
      <c r="A233" s="2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ht="15.75" customHeight="1">
      <c r="A234" s="2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ht="15.75" customHeight="1">
      <c r="A235" s="2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ht="15.75" customHeight="1">
      <c r="A236" s="2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ht="15.75" customHeight="1">
      <c r="A237" s="2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ht="15.75" customHeight="1">
      <c r="A238" s="2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ht="15.75" customHeight="1">
      <c r="A239" s="2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ht="15.75" customHeight="1">
      <c r="A240" s="2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ht="15.75" customHeight="1">
      <c r="A241" s="2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35:B35"/>
    <mergeCell ref="A37:B37"/>
    <mergeCell ref="A19:B19"/>
    <mergeCell ref="A21:B21"/>
    <mergeCell ref="A25:B25"/>
    <mergeCell ref="A27:B27"/>
    <mergeCell ref="A29:B29"/>
    <mergeCell ref="A31:B31"/>
    <mergeCell ref="A33:B33"/>
    <mergeCell ref="C1:F1"/>
    <mergeCell ref="A2:B2"/>
    <mergeCell ref="C2:F2"/>
    <mergeCell ref="A3:F3"/>
    <mergeCell ref="A4:F4"/>
    <mergeCell ref="A5:F5"/>
    <mergeCell ref="A6:F6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A17:E17"/>
    <mergeCell ref="C19:D19"/>
    <mergeCell ref="E19:F19"/>
    <mergeCell ref="C20:D20"/>
    <mergeCell ref="E20:F20"/>
    <mergeCell ref="C21:D21"/>
    <mergeCell ref="C22:D22"/>
    <mergeCell ref="E22:F22"/>
    <mergeCell ref="C25:D25"/>
    <mergeCell ref="E25:F25"/>
    <mergeCell ref="C26:D26"/>
    <mergeCell ref="E26:F26"/>
    <mergeCell ref="E31:F31"/>
    <mergeCell ref="E32:F32"/>
    <mergeCell ref="E33:F33"/>
    <mergeCell ref="E34:F34"/>
    <mergeCell ref="E35:F35"/>
    <mergeCell ref="E36:F36"/>
    <mergeCell ref="E37:F37"/>
    <mergeCell ref="E38:F38"/>
    <mergeCell ref="C27:D27"/>
    <mergeCell ref="E27:F27"/>
    <mergeCell ref="C28:D28"/>
    <mergeCell ref="E28:F28"/>
    <mergeCell ref="C29:D29"/>
    <mergeCell ref="E29:F29"/>
    <mergeCell ref="E30:F30"/>
    <mergeCell ref="C37:D37"/>
    <mergeCell ref="C38:D38"/>
    <mergeCell ref="C30:D30"/>
    <mergeCell ref="C31:D31"/>
    <mergeCell ref="C32:D32"/>
    <mergeCell ref="C33:D33"/>
    <mergeCell ref="C34:D34"/>
    <mergeCell ref="C35:D35"/>
    <mergeCell ref="C36:D36"/>
  </mergeCells>
  <conditionalFormatting sqref="F11">
    <cfRule type="cellIs" dxfId="0" priority="1" operator="greaterThan">
      <formula>$F$10*0.22</formula>
    </cfRule>
  </conditionalFormatting>
  <conditionalFormatting sqref="F15">
    <cfRule type="cellIs" dxfId="0" priority="2" operator="greaterThan">
      <formula>$F$9*0.1</formula>
    </cfRule>
  </conditionalFormatting>
  <conditionalFormatting sqref="F17">
    <cfRule type="cellIs" dxfId="0" priority="3" operator="greaterThan">
      <formula>5000000</formula>
    </cfRule>
  </conditionalFormatting>
  <printOptions/>
  <pageMargins bottom="0.5118110236220472" footer="0.0" header="0.0" left="0.5118110236220472" right="0.5118110236220472" top="0.5118110236220472"/>
  <pageSetup paperSize="9" orientation="portrait"/>
  <rowBreaks count="1" manualBreakCount="1">
    <brk id="2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31.29"/>
    <col customWidth="1" min="3" max="3" width="9.57"/>
    <col customWidth="1" min="4" max="4" width="7.86"/>
    <col customWidth="1" min="5" max="5" width="9.14"/>
    <col customWidth="1" min="6" max="6" width="11.57"/>
    <col customWidth="1" min="7" max="7" width="20.57"/>
    <col customWidth="1" min="8" max="8" width="7.57"/>
    <col customWidth="1" min="9" max="9" width="11.0"/>
    <col customWidth="1" min="10" max="26" width="7.57"/>
  </cols>
  <sheetData>
    <row r="1">
      <c r="A1" s="2"/>
      <c r="B1" s="2"/>
      <c r="C1" s="2"/>
      <c r="D1" s="2"/>
      <c r="E1" s="3"/>
      <c r="F1" s="3"/>
      <c r="G1" s="3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2.75" customHeight="1">
      <c r="A2" s="2"/>
      <c r="B2" s="2"/>
      <c r="C2" s="2"/>
      <c r="D2" s="2"/>
      <c r="E2" s="3" t="s">
        <v>37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 t="s">
        <v>38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1" t="s">
        <v>39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7"/>
      <c r="B5" s="8"/>
      <c r="C5" s="8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9" t="s">
        <v>4</v>
      </c>
      <c r="B6" s="10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 t="s">
        <v>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5" t="s">
        <v>6</v>
      </c>
      <c r="B9" s="36" t="s">
        <v>7</v>
      </c>
      <c r="C9" s="36" t="s">
        <v>40</v>
      </c>
      <c r="D9" s="36" t="s">
        <v>41</v>
      </c>
      <c r="E9" s="36" t="s">
        <v>42</v>
      </c>
      <c r="F9" s="36" t="s">
        <v>43</v>
      </c>
      <c r="G9" s="37" t="s">
        <v>44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8">
        <v>1.0</v>
      </c>
      <c r="B10" s="39">
        <v>2.0</v>
      </c>
      <c r="C10" s="39">
        <v>3.0</v>
      </c>
      <c r="D10" s="39">
        <v>4.0</v>
      </c>
      <c r="E10" s="39">
        <v>5.0</v>
      </c>
      <c r="F10" s="39">
        <v>6.0</v>
      </c>
      <c r="G10" s="40">
        <v>7.0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1" t="s">
        <v>45</v>
      </c>
      <c r="B11" s="42" t="s">
        <v>46</v>
      </c>
      <c r="C11" s="43"/>
      <c r="D11" s="43"/>
      <c r="E11" s="43"/>
      <c r="F11" s="43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>
      <c r="A12" s="46" t="s">
        <v>10</v>
      </c>
      <c r="B12" s="47" t="s">
        <v>11</v>
      </c>
      <c r="C12" s="48"/>
      <c r="D12" s="48"/>
      <c r="E12" s="48"/>
      <c r="F12" s="48"/>
      <c r="G12" s="49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ht="15.0" customHeight="1">
      <c r="A13" s="50" t="s">
        <v>47</v>
      </c>
      <c r="B13" s="13"/>
      <c r="C13" s="13"/>
      <c r="D13" s="13"/>
      <c r="E13" s="13"/>
      <c r="F13" s="13"/>
      <c r="G13" s="51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>
      <c r="A14" s="52" t="s">
        <v>48</v>
      </c>
      <c r="B14" s="53" t="s">
        <v>49</v>
      </c>
      <c r="C14" s="54" t="s">
        <v>50</v>
      </c>
      <c r="D14" s="55"/>
      <c r="E14" s="56"/>
      <c r="F14" s="57">
        <f>ROUND(D14*E14,2)</f>
        <v>0</v>
      </c>
      <c r="G14" s="58" t="s">
        <v>51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50" t="s">
        <v>52</v>
      </c>
      <c r="B15" s="13"/>
      <c r="C15" s="13"/>
      <c r="D15" s="13"/>
      <c r="E15" s="13"/>
      <c r="F15" s="13"/>
      <c r="G15" s="5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52" t="s">
        <v>53</v>
      </c>
      <c r="B16" s="53" t="s">
        <v>54</v>
      </c>
      <c r="C16" s="54" t="s">
        <v>50</v>
      </c>
      <c r="D16" s="55"/>
      <c r="E16" s="56"/>
      <c r="F16" s="57">
        <f t="shared" ref="F16:F18" si="1">ROUND(D16*E16,2)</f>
        <v>0</v>
      </c>
      <c r="G16" s="59" t="s">
        <v>54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52" t="s">
        <v>55</v>
      </c>
      <c r="B17" s="53" t="s">
        <v>54</v>
      </c>
      <c r="C17" s="54" t="s">
        <v>50</v>
      </c>
      <c r="D17" s="55"/>
      <c r="E17" s="56"/>
      <c r="F17" s="57">
        <f t="shared" si="1"/>
        <v>0</v>
      </c>
      <c r="G17" s="59" t="s">
        <v>54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52" t="s">
        <v>56</v>
      </c>
      <c r="B18" s="53" t="s">
        <v>54</v>
      </c>
      <c r="C18" s="54" t="s">
        <v>50</v>
      </c>
      <c r="D18" s="55"/>
      <c r="E18" s="56"/>
      <c r="F18" s="57">
        <f t="shared" si="1"/>
        <v>0</v>
      </c>
      <c r="G18" s="59" t="s">
        <v>54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50" t="s">
        <v>57</v>
      </c>
      <c r="B19" s="13"/>
      <c r="C19" s="13"/>
      <c r="D19" s="13"/>
      <c r="E19" s="13"/>
      <c r="F19" s="13"/>
      <c r="G19" s="5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52" t="s">
        <v>58</v>
      </c>
      <c r="B20" s="53" t="s">
        <v>54</v>
      </c>
      <c r="C20" s="54" t="s">
        <v>50</v>
      </c>
      <c r="D20" s="55"/>
      <c r="E20" s="56"/>
      <c r="F20" s="57">
        <f t="shared" ref="F20:F22" si="2">ROUND(D20*E20,2)</f>
        <v>0</v>
      </c>
      <c r="G20" s="59" t="s">
        <v>54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52" t="s">
        <v>59</v>
      </c>
      <c r="B21" s="60" t="s">
        <v>54</v>
      </c>
      <c r="C21" s="54" t="s">
        <v>50</v>
      </c>
      <c r="D21" s="55"/>
      <c r="E21" s="56"/>
      <c r="F21" s="57">
        <f t="shared" si="2"/>
        <v>0</v>
      </c>
      <c r="G21" s="59" t="s">
        <v>54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52" t="s">
        <v>54</v>
      </c>
      <c r="B22" s="60" t="s">
        <v>54</v>
      </c>
      <c r="C22" s="54" t="s">
        <v>50</v>
      </c>
      <c r="D22" s="55"/>
      <c r="E22" s="56"/>
      <c r="F22" s="57">
        <f t="shared" si="2"/>
        <v>0</v>
      </c>
      <c r="G22" s="59" t="s">
        <v>54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50" t="s">
        <v>60</v>
      </c>
      <c r="B23" s="13"/>
      <c r="C23" s="13"/>
      <c r="D23" s="13"/>
      <c r="E23" s="13"/>
      <c r="F23" s="13"/>
      <c r="G23" s="5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61" t="s">
        <v>61</v>
      </c>
      <c r="B24" s="62" t="s">
        <v>54</v>
      </c>
      <c r="C24" s="54" t="s">
        <v>50</v>
      </c>
      <c r="D24" s="55"/>
      <c r="E24" s="56"/>
      <c r="F24" s="57">
        <f t="shared" ref="F24:F26" si="3">ROUND(D24*E24,2)</f>
        <v>0</v>
      </c>
      <c r="G24" s="59" t="s">
        <v>54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61" t="s">
        <v>62</v>
      </c>
      <c r="B25" s="63" t="s">
        <v>54</v>
      </c>
      <c r="C25" s="54" t="s">
        <v>50</v>
      </c>
      <c r="D25" s="55"/>
      <c r="E25" s="56"/>
      <c r="F25" s="57">
        <f t="shared" si="3"/>
        <v>0</v>
      </c>
      <c r="G25" s="64" t="s">
        <v>54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61" t="s">
        <v>54</v>
      </c>
      <c r="B26" s="63" t="s">
        <v>54</v>
      </c>
      <c r="C26" s="54" t="s">
        <v>50</v>
      </c>
      <c r="D26" s="55"/>
      <c r="E26" s="56"/>
      <c r="F26" s="57">
        <f t="shared" si="3"/>
        <v>0</v>
      </c>
      <c r="G26" s="64" t="s">
        <v>54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50" t="s">
        <v>63</v>
      </c>
      <c r="B27" s="13"/>
      <c r="C27" s="13"/>
      <c r="D27" s="13"/>
      <c r="E27" s="13"/>
      <c r="F27" s="13"/>
      <c r="G27" s="5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61" t="s">
        <v>64</v>
      </c>
      <c r="B28" s="53" t="s">
        <v>54</v>
      </c>
      <c r="C28" s="54" t="s">
        <v>50</v>
      </c>
      <c r="D28" s="55"/>
      <c r="E28" s="56"/>
      <c r="F28" s="57">
        <f t="shared" ref="F28:F30" si="4">ROUND(D28*E28,2)</f>
        <v>0</v>
      </c>
      <c r="G28" s="59" t="s">
        <v>54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61" t="s">
        <v>65</v>
      </c>
      <c r="B29" s="63" t="s">
        <v>54</v>
      </c>
      <c r="C29" s="54" t="s">
        <v>50</v>
      </c>
      <c r="D29" s="55"/>
      <c r="E29" s="56"/>
      <c r="F29" s="57">
        <f t="shared" si="4"/>
        <v>0</v>
      </c>
      <c r="G29" s="64" t="s">
        <v>54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61" t="s">
        <v>54</v>
      </c>
      <c r="B30" s="63" t="s">
        <v>54</v>
      </c>
      <c r="C30" s="54" t="s">
        <v>50</v>
      </c>
      <c r="D30" s="55"/>
      <c r="E30" s="56"/>
      <c r="F30" s="57">
        <f t="shared" si="4"/>
        <v>0</v>
      </c>
      <c r="G30" s="64" t="s">
        <v>54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65" t="s">
        <v>66</v>
      </c>
      <c r="B31" s="13"/>
      <c r="C31" s="13"/>
      <c r="D31" s="13"/>
      <c r="E31" s="13"/>
      <c r="F31" s="13"/>
      <c r="G31" s="5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66" t="s">
        <v>67</v>
      </c>
      <c r="B32" s="43"/>
      <c r="C32" s="43"/>
      <c r="D32" s="43"/>
      <c r="E32" s="67"/>
      <c r="F32" s="68">
        <f>SUM(F14:F30)</f>
        <v>0</v>
      </c>
      <c r="G32" s="69"/>
      <c r="H32" s="2"/>
      <c r="I32" s="7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8.0" customHeight="1">
      <c r="A33" s="71" t="s">
        <v>12</v>
      </c>
      <c r="B33" s="72" t="s">
        <v>13</v>
      </c>
      <c r="C33" s="73" t="s">
        <v>68</v>
      </c>
      <c r="D33" s="74" t="s">
        <v>69</v>
      </c>
      <c r="E33" s="74" t="s">
        <v>69</v>
      </c>
      <c r="F33" s="75"/>
      <c r="G33" s="76"/>
      <c r="H33" s="45"/>
      <c r="I33" s="77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ht="33.0" customHeight="1">
      <c r="A34" s="78" t="s">
        <v>70</v>
      </c>
      <c r="B34" s="79"/>
      <c r="C34" s="79"/>
      <c r="D34" s="79"/>
      <c r="E34" s="80"/>
      <c r="F34" s="81">
        <f>F32+F33</f>
        <v>0</v>
      </c>
      <c r="G34" s="82"/>
      <c r="H34" s="45"/>
      <c r="I34" s="77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ht="15.75" customHeight="1">
      <c r="A35" s="83" t="s">
        <v>14</v>
      </c>
      <c r="B35" s="84" t="s">
        <v>15</v>
      </c>
      <c r="C35" s="8"/>
      <c r="D35" s="8"/>
      <c r="E35" s="8"/>
      <c r="F35" s="8"/>
      <c r="G35" s="8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ht="15.75" customHeight="1">
      <c r="A36" s="52" t="s">
        <v>71</v>
      </c>
      <c r="B36" s="53" t="s">
        <v>72</v>
      </c>
      <c r="C36" s="86" t="s">
        <v>69</v>
      </c>
      <c r="D36" s="87" t="s">
        <v>69</v>
      </c>
      <c r="E36" s="87" t="s">
        <v>69</v>
      </c>
      <c r="F36" s="56"/>
      <c r="G36" s="58" t="s">
        <v>73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52" t="s">
        <v>74</v>
      </c>
      <c r="B37" s="63" t="s">
        <v>54</v>
      </c>
      <c r="C37" s="86" t="s">
        <v>69</v>
      </c>
      <c r="D37" s="87" t="s">
        <v>69</v>
      </c>
      <c r="E37" s="87" t="s">
        <v>69</v>
      </c>
      <c r="F37" s="56"/>
      <c r="G37" s="88" t="s">
        <v>54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52" t="s">
        <v>75</v>
      </c>
      <c r="B38" s="89" t="s">
        <v>54</v>
      </c>
      <c r="C38" s="86" t="s">
        <v>69</v>
      </c>
      <c r="D38" s="87" t="s">
        <v>69</v>
      </c>
      <c r="E38" s="87" t="s">
        <v>69</v>
      </c>
      <c r="F38" s="90"/>
      <c r="G38" s="88" t="s">
        <v>54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91" t="s">
        <v>54</v>
      </c>
      <c r="B39" s="63" t="s">
        <v>54</v>
      </c>
      <c r="C39" s="86" t="s">
        <v>69</v>
      </c>
      <c r="D39" s="87" t="s">
        <v>69</v>
      </c>
      <c r="E39" s="87" t="s">
        <v>69</v>
      </c>
      <c r="F39" s="56"/>
      <c r="G39" s="92" t="s">
        <v>54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9.25" customHeight="1">
      <c r="A40" s="66" t="s">
        <v>76</v>
      </c>
      <c r="B40" s="43"/>
      <c r="C40" s="43"/>
      <c r="D40" s="43"/>
      <c r="E40" s="67"/>
      <c r="F40" s="93">
        <f>SUM(F36:F39)</f>
        <v>0</v>
      </c>
      <c r="G40" s="6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46" t="s">
        <v>16</v>
      </c>
      <c r="B41" s="47" t="s">
        <v>17</v>
      </c>
      <c r="C41" s="48"/>
      <c r="D41" s="48"/>
      <c r="E41" s="48"/>
      <c r="F41" s="48"/>
      <c r="G41" s="49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ht="15.75" customHeight="1">
      <c r="A42" s="94" t="s">
        <v>77</v>
      </c>
      <c r="B42" s="53" t="s">
        <v>78</v>
      </c>
      <c r="C42" s="95" t="s">
        <v>79</v>
      </c>
      <c r="D42" s="86"/>
      <c r="E42" s="56"/>
      <c r="F42" s="57">
        <f t="shared" ref="F42:F45" si="5">ROUND(D42*E42,2)</f>
        <v>0</v>
      </c>
      <c r="G42" s="58" t="s">
        <v>73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52" t="s">
        <v>80</v>
      </c>
      <c r="B43" s="63" t="s">
        <v>54</v>
      </c>
      <c r="C43" s="86"/>
      <c r="D43" s="86"/>
      <c r="E43" s="56"/>
      <c r="F43" s="57">
        <f t="shared" si="5"/>
        <v>0</v>
      </c>
      <c r="G43" s="88" t="s">
        <v>54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52" t="s">
        <v>81</v>
      </c>
      <c r="B44" s="89" t="s">
        <v>54</v>
      </c>
      <c r="C44" s="96"/>
      <c r="D44" s="96"/>
      <c r="E44" s="90"/>
      <c r="F44" s="97">
        <f t="shared" si="5"/>
        <v>0</v>
      </c>
      <c r="G44" s="88" t="s">
        <v>54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91" t="s">
        <v>54</v>
      </c>
      <c r="B45" s="63" t="s">
        <v>54</v>
      </c>
      <c r="C45" s="86"/>
      <c r="D45" s="86"/>
      <c r="E45" s="56"/>
      <c r="F45" s="57">
        <f t="shared" si="5"/>
        <v>0</v>
      </c>
      <c r="G45" s="92" t="s">
        <v>54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66" t="s">
        <v>82</v>
      </c>
      <c r="B46" s="43"/>
      <c r="C46" s="43"/>
      <c r="D46" s="43"/>
      <c r="E46" s="67"/>
      <c r="F46" s="93">
        <f>SUM(F42:F45)</f>
        <v>0</v>
      </c>
      <c r="G46" s="6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46" t="s">
        <v>18</v>
      </c>
      <c r="B47" s="98" t="s">
        <v>19</v>
      </c>
      <c r="C47" s="99" t="s">
        <v>69</v>
      </c>
      <c r="D47" s="99" t="s">
        <v>69</v>
      </c>
      <c r="E47" s="99" t="s">
        <v>69</v>
      </c>
      <c r="F47" s="100"/>
      <c r="G47" s="101" t="s">
        <v>83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51.75" customHeight="1">
      <c r="A48" s="102" t="s">
        <v>84</v>
      </c>
      <c r="B48" s="13"/>
      <c r="C48" s="13"/>
      <c r="D48" s="13"/>
      <c r="E48" s="13"/>
      <c r="F48" s="13"/>
      <c r="G48" s="5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03" t="s">
        <v>85</v>
      </c>
      <c r="B49" s="104"/>
      <c r="C49" s="104"/>
      <c r="D49" s="104"/>
      <c r="E49" s="105"/>
      <c r="F49" s="106">
        <f>F47+F46+F40+F32+F33</f>
        <v>0</v>
      </c>
      <c r="G49" s="10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08" t="s">
        <v>86</v>
      </c>
      <c r="B50" s="109" t="s">
        <v>87</v>
      </c>
      <c r="C50" s="48"/>
      <c r="D50" s="48"/>
      <c r="E50" s="48"/>
      <c r="F50" s="48"/>
      <c r="G50" s="4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52" t="s">
        <v>88</v>
      </c>
      <c r="B51" s="110" t="s">
        <v>89</v>
      </c>
      <c r="C51" s="86" t="s">
        <v>69</v>
      </c>
      <c r="D51" s="87" t="s">
        <v>69</v>
      </c>
      <c r="E51" s="111" t="s">
        <v>69</v>
      </c>
      <c r="F51" s="112"/>
      <c r="G51" s="58" t="s">
        <v>90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52" t="s">
        <v>91</v>
      </c>
      <c r="B52" s="110" t="s">
        <v>92</v>
      </c>
      <c r="C52" s="86" t="s">
        <v>69</v>
      </c>
      <c r="D52" s="87" t="s">
        <v>69</v>
      </c>
      <c r="E52" s="111" t="s">
        <v>69</v>
      </c>
      <c r="F52" s="112"/>
      <c r="G52" s="113" t="s">
        <v>54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14" t="s">
        <v>93</v>
      </c>
      <c r="B53" s="115" t="s">
        <v>94</v>
      </c>
      <c r="C53" s="96" t="s">
        <v>69</v>
      </c>
      <c r="D53" s="116" t="s">
        <v>69</v>
      </c>
      <c r="E53" s="117" t="s">
        <v>69</v>
      </c>
      <c r="F53" s="57">
        <f>F54+F55</f>
        <v>0</v>
      </c>
      <c r="G53" s="113" t="s">
        <v>54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52" t="s">
        <v>95</v>
      </c>
      <c r="B54" s="89" t="s">
        <v>11</v>
      </c>
      <c r="C54" s="96" t="s">
        <v>69</v>
      </c>
      <c r="D54" s="116" t="s">
        <v>69</v>
      </c>
      <c r="E54" s="117" t="s">
        <v>69</v>
      </c>
      <c r="F54" s="112"/>
      <c r="G54" s="118" t="s">
        <v>54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52" t="s">
        <v>96</v>
      </c>
      <c r="B55" s="63" t="s">
        <v>13</v>
      </c>
      <c r="C55" s="86" t="s">
        <v>69</v>
      </c>
      <c r="D55" s="87" t="s">
        <v>69</v>
      </c>
      <c r="E55" s="87" t="s">
        <v>69</v>
      </c>
      <c r="F55" s="112"/>
      <c r="G55" s="118" t="s">
        <v>54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1.5" customHeight="1">
      <c r="A56" s="119" t="s">
        <v>97</v>
      </c>
      <c r="B56" s="120"/>
      <c r="C56" s="120"/>
      <c r="D56" s="120"/>
      <c r="E56" s="121"/>
      <c r="F56" s="122">
        <f>SUM(F51:F53)</f>
        <v>0</v>
      </c>
      <c r="G56" s="123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ht="15.75" customHeight="1">
      <c r="A57" s="124" t="s">
        <v>98</v>
      </c>
      <c r="B57" s="125" t="s">
        <v>21</v>
      </c>
      <c r="C57" s="126"/>
      <c r="D57" s="126"/>
      <c r="E57" s="126"/>
      <c r="F57" s="126"/>
      <c r="G57" s="12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52" t="s">
        <v>99</v>
      </c>
      <c r="B58" s="128" t="s">
        <v>100</v>
      </c>
      <c r="C58" s="129" t="s">
        <v>101</v>
      </c>
      <c r="D58" s="86"/>
      <c r="E58" s="56"/>
      <c r="F58" s="57">
        <f t="shared" ref="F58:F61" si="6">ROUND(D58*E58,2)</f>
        <v>0</v>
      </c>
      <c r="G58" s="130" t="s">
        <v>102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ht="15.75" customHeight="1">
      <c r="A59" s="52" t="s">
        <v>103</v>
      </c>
      <c r="B59" s="131" t="s">
        <v>54</v>
      </c>
      <c r="C59" s="86"/>
      <c r="D59" s="86"/>
      <c r="E59" s="56"/>
      <c r="F59" s="57">
        <f t="shared" si="6"/>
        <v>0</v>
      </c>
      <c r="G59" s="58" t="s">
        <v>54</v>
      </c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ht="15.75" customHeight="1">
      <c r="A60" s="52" t="s">
        <v>104</v>
      </c>
      <c r="B60" s="132" t="s">
        <v>54</v>
      </c>
      <c r="C60" s="96"/>
      <c r="D60" s="96"/>
      <c r="E60" s="90"/>
      <c r="F60" s="97">
        <f t="shared" si="6"/>
        <v>0</v>
      </c>
      <c r="G60" s="58" t="s">
        <v>54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ht="15.75" customHeight="1">
      <c r="A61" s="91" t="s">
        <v>54</v>
      </c>
      <c r="B61" s="133" t="s">
        <v>54</v>
      </c>
      <c r="C61" s="86"/>
      <c r="D61" s="86"/>
      <c r="E61" s="56"/>
      <c r="F61" s="57">
        <f t="shared" si="6"/>
        <v>0</v>
      </c>
      <c r="G61" s="134" t="s">
        <v>54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ht="15.75" customHeight="1">
      <c r="A62" s="135" t="s">
        <v>105</v>
      </c>
      <c r="B62" s="136"/>
      <c r="C62" s="136"/>
      <c r="D62" s="136"/>
      <c r="E62" s="137"/>
      <c r="F62" s="138">
        <f>SUM(F58:F61)</f>
        <v>0</v>
      </c>
      <c r="G62" s="13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40" t="s">
        <v>106</v>
      </c>
      <c r="B63" s="79"/>
      <c r="C63" s="79"/>
      <c r="D63" s="79"/>
      <c r="E63" s="79"/>
      <c r="F63" s="141">
        <f>F49+F56+F62</f>
        <v>0</v>
      </c>
      <c r="G63" s="8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50.25" customHeight="1">
      <c r="A65" s="142" t="s">
        <v>107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43" t="s">
        <v>108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44"/>
      <c r="B68" s="144"/>
      <c r="C68" s="14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44" t="s">
        <v>109</v>
      </c>
      <c r="D69" s="27"/>
      <c r="E69" s="8"/>
      <c r="F69" s="28"/>
      <c r="G69" s="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44"/>
      <c r="B70" s="144"/>
      <c r="C70" s="144" t="s">
        <v>110</v>
      </c>
      <c r="D70" s="145" t="s">
        <v>24</v>
      </c>
      <c r="E70" s="10"/>
      <c r="F70" s="146" t="s">
        <v>25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7.75" customHeight="1">
      <c r="A71" s="144" t="s">
        <v>111</v>
      </c>
      <c r="D71" s="27"/>
      <c r="E71" s="8"/>
      <c r="F71" s="28"/>
      <c r="G71" s="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44"/>
      <c r="B72" s="144"/>
      <c r="C72" s="144"/>
      <c r="D72" s="145" t="s">
        <v>24</v>
      </c>
      <c r="E72" s="10"/>
      <c r="F72" s="146" t="s">
        <v>25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44" t="s">
        <v>112</v>
      </c>
      <c r="D73" s="27"/>
      <c r="E73" s="8"/>
      <c r="F73" s="28"/>
      <c r="G73" s="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44"/>
      <c r="B74" s="144"/>
      <c r="C74" s="144"/>
      <c r="D74" s="145" t="s">
        <v>24</v>
      </c>
      <c r="E74" s="10"/>
      <c r="F74" s="146" t="s">
        <v>25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4">
    <mergeCell ref="E2:G2"/>
    <mergeCell ref="A3:G3"/>
    <mergeCell ref="A4:G4"/>
    <mergeCell ref="A5:G5"/>
    <mergeCell ref="A6:G6"/>
    <mergeCell ref="A7:G7"/>
    <mergeCell ref="B11:G11"/>
    <mergeCell ref="B12:G12"/>
    <mergeCell ref="A13:G13"/>
    <mergeCell ref="A15:G15"/>
    <mergeCell ref="A19:G19"/>
    <mergeCell ref="A23:G23"/>
    <mergeCell ref="A27:G27"/>
    <mergeCell ref="A31:G31"/>
    <mergeCell ref="A32:E32"/>
    <mergeCell ref="A34:E34"/>
    <mergeCell ref="B35:G35"/>
    <mergeCell ref="A40:E40"/>
    <mergeCell ref="B41:G41"/>
    <mergeCell ref="A46:E46"/>
    <mergeCell ref="A48:G48"/>
    <mergeCell ref="A49:E49"/>
    <mergeCell ref="B50:G50"/>
    <mergeCell ref="A56:E56"/>
    <mergeCell ref="B57:G57"/>
    <mergeCell ref="A62:E62"/>
    <mergeCell ref="A63:E63"/>
    <mergeCell ref="A65:G65"/>
    <mergeCell ref="A67:C67"/>
    <mergeCell ref="A69:C69"/>
    <mergeCell ref="D69:E69"/>
    <mergeCell ref="F69:G69"/>
    <mergeCell ref="D70:E70"/>
    <mergeCell ref="F70:G70"/>
    <mergeCell ref="A71:C71"/>
    <mergeCell ref="D74:E74"/>
    <mergeCell ref="F74:G74"/>
    <mergeCell ref="D71:E71"/>
    <mergeCell ref="F71:G71"/>
    <mergeCell ref="D72:E72"/>
    <mergeCell ref="F72:G72"/>
    <mergeCell ref="A73:C73"/>
    <mergeCell ref="D73:E73"/>
    <mergeCell ref="F73:G73"/>
  </mergeCells>
  <conditionalFormatting sqref="D14">
    <cfRule type="cellIs" dxfId="0" priority="1" operator="greaterThan">
      <formula>4.5</formula>
    </cfRule>
  </conditionalFormatting>
  <conditionalFormatting sqref="D16:D18">
    <cfRule type="cellIs" dxfId="0" priority="2" operator="greaterThan">
      <formula>4.5</formula>
    </cfRule>
  </conditionalFormatting>
  <conditionalFormatting sqref="D20:D22">
    <cfRule type="cellIs" dxfId="0" priority="3" operator="greaterThan">
      <formula>4.5</formula>
    </cfRule>
  </conditionalFormatting>
  <conditionalFormatting sqref="D24:D26">
    <cfRule type="cellIs" dxfId="0" priority="4" operator="greaterThan">
      <formula>4.5</formula>
    </cfRule>
  </conditionalFormatting>
  <conditionalFormatting sqref="D28:D30">
    <cfRule type="cellIs" dxfId="0" priority="5" operator="greaterThan">
      <formula>4.5</formula>
    </cfRule>
  </conditionalFormatting>
  <conditionalFormatting sqref="E14">
    <cfRule type="cellIs" dxfId="0" priority="6" operator="greaterThan">
      <formula>71000</formula>
    </cfRule>
  </conditionalFormatting>
  <conditionalFormatting sqref="E16:E18">
    <cfRule type="cellIs" dxfId="0" priority="7" operator="greaterThan">
      <formula>56800</formula>
    </cfRule>
  </conditionalFormatting>
  <conditionalFormatting sqref="E20:E22">
    <cfRule type="cellIs" dxfId="0" priority="8" operator="greaterThan">
      <formula>42600</formula>
    </cfRule>
  </conditionalFormatting>
  <conditionalFormatting sqref="E24:E26">
    <cfRule type="cellIs" dxfId="0" priority="9" operator="greaterThan">
      <formula>28400</formula>
    </cfRule>
  </conditionalFormatting>
  <conditionalFormatting sqref="E28:E30">
    <cfRule type="cellIs" dxfId="0" priority="10" operator="greaterThan">
      <formula>14200</formula>
    </cfRule>
  </conditionalFormatting>
  <conditionalFormatting sqref="F33">
    <cfRule type="cellIs" dxfId="0" priority="11" operator="greaterThan">
      <formula>$F$32*0.22</formula>
    </cfRule>
  </conditionalFormatting>
  <conditionalFormatting sqref="F34">
    <cfRule type="cellIs" dxfId="0" priority="12" operator="greaterThan">
      <formula>1500000</formula>
    </cfRule>
  </conditionalFormatting>
  <conditionalFormatting sqref="F34">
    <cfRule type="cellIs" dxfId="0" priority="13" operator="greaterThan">
      <formula>"30*5000000/100"</formula>
    </cfRule>
  </conditionalFormatting>
  <conditionalFormatting sqref="F34">
    <cfRule type="cellIs" dxfId="0" priority="14" operator="greaterThan">
      <formula>5000000</formula>
    </cfRule>
  </conditionalFormatting>
  <conditionalFormatting sqref="F56">
    <cfRule type="cellIs" dxfId="0" priority="15" operator="greaterThan">
      <formula>10*$F$49/100</formula>
    </cfRule>
  </conditionalFormatting>
  <conditionalFormatting sqref="J14">
    <cfRule type="cellIs" dxfId="0" priority="16" operator="greaterThan">
      <formula>30</formula>
    </cfRule>
  </conditionalFormatting>
  <printOptions/>
  <pageMargins bottom="0.47" footer="0.0" header="0.0" left="0.46" right="0.47" top="0.45"/>
  <pageSetup fitToHeight="0" paperSize="9" orientation="portrait"/>
  <drawing r:id="rId1"/>
</worksheet>
</file>